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<sst xmlns="http://schemas.openxmlformats.org/spreadsheetml/2006/main" count="109" uniqueCount="97">
  <si>
    <t>2024年涧西区国有建设用地出让情况表</t>
  </si>
  <si>
    <t>序号</t>
  </si>
  <si>
    <t>编号</t>
  </si>
  <si>
    <t>土地位置</t>
  </si>
  <si>
    <t>土地面积（㎡）</t>
  </si>
  <si>
    <t>土地面积（亩）</t>
  </si>
  <si>
    <t>土地用途</t>
  </si>
  <si>
    <t>规划指标要求</t>
  </si>
  <si>
    <t>出让年限</t>
  </si>
  <si>
    <t>成交日期</t>
  </si>
  <si>
    <t>成交单位</t>
  </si>
  <si>
    <t>成交价（万元）</t>
  </si>
  <si>
    <t>备注</t>
  </si>
  <si>
    <t>LYTD-2024-12</t>
  </si>
  <si>
    <t>涧西区天津路与西苑路西南角</t>
  </si>
  <si>
    <t>22465.113（地上面积22465.113㎡，地下空间地块面积22465.113㎡）</t>
  </si>
  <si>
    <t>地上：居住兼容商业用地；地下：停车场、人防设施</t>
  </si>
  <si>
    <t>地上：1.0＜容积率≤3.3、
绿地率≥35%、
建筑密度≤25%；
地下：地下空间建设深度≤10米、开发层数≤2层</t>
  </si>
  <si>
    <t>住宅70年；商业40年；停车场、人防用地50年</t>
  </si>
  <si>
    <t>洛阳双瑞房地产开发有限公司</t>
  </si>
  <si>
    <t>LYTD-2024-17</t>
  </si>
  <si>
    <t>涧西区科技东路与昆仑路东北角</t>
  </si>
  <si>
    <t>24739.365（地上面积24739.365㎡，地下空间地块面积24739.365㎡）</t>
  </si>
  <si>
    <t>地上：工业用地（新型产业用地）；
地下：停车场、人防设施</t>
  </si>
  <si>
    <t>地上：1.0＜容积率≤2.5、建筑密度≤30%、绿地率≥35%；
地下：地下空间建设深度≤10米、开发层数≤2层</t>
  </si>
  <si>
    <t>工业40年；商业40年；停车场、人防用地40年</t>
  </si>
  <si>
    <t>洛阳春华秋实中孵创新广场建设发展有限公司</t>
  </si>
  <si>
    <t>LYTD-2024-43</t>
  </si>
  <si>
    <t>涧西区九都西路与涧滨西路西南角</t>
  </si>
  <si>
    <t>1781.12（地上面积1781.12㎡，地下空间地块面积1781.12㎡）</t>
  </si>
  <si>
    <t>地上：居住用地；地下：停车场、人防设施</t>
  </si>
  <si>
    <t>地上：1.0＜容积率≤2.5、建筑密度≤20%、绿地率≥35%；
地下：地下空间建设深度≤10米、开发层数≤2层</t>
  </si>
  <si>
    <t>住宅70年；停车场、人防用地50年</t>
  </si>
  <si>
    <t>洛阳生态环境投资发展有限公司</t>
  </si>
  <si>
    <t>LYTD-2024-42</t>
  </si>
  <si>
    <t>涧西区龙鳞路西侧</t>
  </si>
  <si>
    <t>科教用地</t>
  </si>
  <si>
    <t>现状容积率0.62</t>
  </si>
  <si>
    <t>50年</t>
  </si>
  <si>
    <t>洛阳城乡建设投资集团有限公司</t>
  </si>
  <si>
    <t>LYTD-2024-44</t>
  </si>
  <si>
    <t>涧西区中州西路北侧</t>
  </si>
  <si>
    <t>9253.09（地上面积9253.09㎡，地下空间地块面积9253.09㎡）</t>
  </si>
  <si>
    <t>地上：1.0＜容积率≤2.4、建筑密度≤20%、绿地率≥35%；
地下：地下空间建设深度≤10米、开发层数≤2层</t>
  </si>
  <si>
    <t>LYTD-2024-48</t>
  </si>
  <si>
    <t>涧西区河洛路与青城路东南角</t>
  </si>
  <si>
    <t>26335.32（地上面积26335.32㎡，地下空间地块面积26335.32㎡）</t>
  </si>
  <si>
    <t>地上：1.0＜容积率≤3.0、建筑密度≤30%、绿地率≥35%；地下：地下空间建设深度≤10米、开发层数≤2层</t>
  </si>
  <si>
    <t>住宅70年、商业40年；停车场、人防设施用地50年</t>
  </si>
  <si>
    <t>洛阳安泰置业开发有限公司</t>
  </si>
  <si>
    <t>LYTD-2024-63</t>
  </si>
  <si>
    <t>涧西区河洛路以南、凌波路以西</t>
  </si>
  <si>
    <t>8697.984（地上面积8697.984㎡，地下空间地块面积8697.984㎡）</t>
  </si>
  <si>
    <t>地上：商业用地；地下：停车场、人防设施</t>
  </si>
  <si>
    <t>地上：1.0＜容积率≤2.5、建筑密度≤40%、绿地率≥20%；地下：地下空间建设深度≤10米、开发层数≤2层</t>
  </si>
  <si>
    <t>商业40年；停车场、人防设施用地40年</t>
  </si>
  <si>
    <t>洛阳立展文旅有限公司</t>
  </si>
  <si>
    <t>LYTD-2024-87</t>
  </si>
  <si>
    <t>涧西区昆仑路以南科技西路以东</t>
  </si>
  <si>
    <t>16227.03（地上面积16227.03㎡，地下空间地块面积16227.03㎡）</t>
  </si>
  <si>
    <t>地上：商业用地；地下：停车、人防</t>
  </si>
  <si>
    <t>地上：1.0＜容积率≤3.5、建筑密度≤40%、绿地率≥20%；地下：地下空间建设深度≤10米、开发层数≤2层</t>
  </si>
  <si>
    <t>商业40年；停车、人防用地40年</t>
  </si>
  <si>
    <t>洛阳鸿舟文旅有限公司</t>
  </si>
  <si>
    <t>LYTD-2024-88</t>
  </si>
  <si>
    <t>涧西区滨河北路与于家营街东北角</t>
  </si>
  <si>
    <t>219337.87（地上面积219337.87㎡，地下空间地块面积219337.87㎡）</t>
  </si>
  <si>
    <t>地上：工业用地；地下：停车场、人防设施</t>
  </si>
  <si>
    <t>地上：容积率≥1.0、建筑密度≥40%、绿地率≤20%；地下：地下空间建设深度≤6米、开发层数≤1层</t>
  </si>
  <si>
    <t>工业50年；停车场、人防用地50年</t>
  </si>
  <si>
    <t>洛阳周山新材料产业园有限公司</t>
  </si>
  <si>
    <t>LYTD-2024-89</t>
  </si>
  <si>
    <t>涧西区大营街与滨河北路东北角</t>
  </si>
  <si>
    <t>100609.148（地上面积100609.148㎡，地下空间地块面积100609.148㎡）</t>
  </si>
  <si>
    <t>洛阳与美科技产业有限公司</t>
  </si>
  <si>
    <t>LYTD-2024-90</t>
  </si>
  <si>
    <t>涧西区于家营街与泰和路东北角</t>
  </si>
  <si>
    <t>129325.009（地上面积129325.009㎡，地下空间地块面积129325.009㎡）</t>
  </si>
  <si>
    <t>地上：工业用地；</t>
  </si>
  <si>
    <t>地上：容积率≥1.0、建筑密度≥40%、绿地率≤20%；</t>
  </si>
  <si>
    <t>洛阳同云科技产业有限公司</t>
  </si>
  <si>
    <t>LYTD-2024-91</t>
  </si>
  <si>
    <t>涧西区华夏西路与白桦路西北角</t>
  </si>
  <si>
    <t>公用设施营业网点用地</t>
  </si>
  <si>
    <t>容积率≤0.5、建筑密度≤30%、绿地率≥20%</t>
  </si>
  <si>
    <t>40年</t>
  </si>
  <si>
    <t>洛阳绿泽能源有限公司</t>
  </si>
  <si>
    <t>LYTD-2024-93</t>
  </si>
  <si>
    <t>涧西区华夏西路与宁洛高速东辅路东北角</t>
  </si>
  <si>
    <t>74363.001（地上面积74363.001㎡，地下空间地块面积74363.001㎡）</t>
  </si>
  <si>
    <t>地上：住宅兼容商业用地；地下：人防、停车</t>
  </si>
  <si>
    <t>地上：容积率≤1.3、建筑密度≤30%、绿地率≥35%；</t>
  </si>
  <si>
    <t>洛阳创晖建设有限公司</t>
  </si>
  <si>
    <t>LYTD-2024-94</t>
  </si>
  <si>
    <t>涧西区龙鳞路与丽春西路东北角</t>
  </si>
  <si>
    <t>42867.267（地上面积42867.267㎡，地下空间地块面积42867.267㎡）</t>
  </si>
  <si>
    <t>洛阳晟韬建设有限公司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</si>
</sst>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仿宋"/>
      <charset val="134"/>
    </font>
    <font>
      <sz val="12"/>
      <color rgb="FF333333"/>
      <name val="仿宋"/>
      <charset val="134"/>
    </font>
    <font>
      <b/>
      <sz val="10"/>
      <color indexed="8"/>
      <name val="宋体"/>
      <charset val="134"/>
      <scheme val="minor"/>
    </font>
    <font>
      <sz val="12"/>
      <color rgb="FF000000"/>
      <name val="仿宋"/>
      <charset val="134"/>
    </font>
    <font>
      <sz val="9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6" borderId="10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8" fillId="32" borderId="10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/>
    </xf>
    <xf numFmtId="177" fontId="2" fillId="0" borderId="1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A1" sqref="A1:L1"/>
    </sheetView>
  </sheetViews>
  <sheetFormatPr defaultColWidth="9" defaultRowHeight="15.75"/>
  <cols>
    <col min="1" max="1" width="9" style="3"/>
    <col min="2" max="2" width="9" style="1"/>
    <col min="3" max="3" width="14.875" style="1" customWidth="1"/>
    <col min="4" max="4" width="24.625" style="1" customWidth="1"/>
    <col min="5" max="5" width="14.875" style="1"/>
    <col min="6" max="6" width="16.625" style="1" customWidth="1"/>
    <col min="7" max="7" width="26.375" style="1" customWidth="1"/>
    <col min="8" max="8" width="13.875" style="1" customWidth="1"/>
    <col min="9" max="9" width="11.5" style="1"/>
    <col min="10" max="10" width="16.125" style="1" customWidth="1"/>
    <col min="11" max="11" width="12.25" style="1" customWidth="1"/>
    <col min="12" max="14" width="9" style="1"/>
    <col min="15" max="15" width="11.5" style="1"/>
    <col min="16" max="16384" width="9" style="1"/>
  </cols>
  <sheetData>
    <row r="1" s="1" customFormat="1" ht="54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5.5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13" t="s">
        <v>6</v>
      </c>
      <c r="G2" s="13" t="s">
        <v>7</v>
      </c>
      <c r="H2" s="13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2" customFormat="1" ht="80" customHeight="1" spans="1:12">
      <c r="A3" s="6">
        <v>1</v>
      </c>
      <c r="B3" s="7" t="s">
        <v>13</v>
      </c>
      <c r="C3" s="7" t="s">
        <v>14</v>
      </c>
      <c r="D3" s="7" t="s">
        <v>15</v>
      </c>
      <c r="E3" s="14">
        <v>33.698</v>
      </c>
      <c r="F3" s="7" t="s">
        <v>16</v>
      </c>
      <c r="G3" s="7" t="s">
        <v>17</v>
      </c>
      <c r="H3" s="7" t="s">
        <v>18</v>
      </c>
      <c r="I3" s="18">
        <v>45420</v>
      </c>
      <c r="J3" s="7" t="s">
        <v>19</v>
      </c>
      <c r="K3" s="9">
        <v>27767</v>
      </c>
      <c r="L3" s="19"/>
    </row>
    <row r="4" s="2" customFormat="1" ht="78" customHeight="1" spans="1:12">
      <c r="A4" s="6">
        <v>2</v>
      </c>
      <c r="B4" s="7" t="s">
        <v>20</v>
      </c>
      <c r="C4" s="7" t="s">
        <v>21</v>
      </c>
      <c r="D4" s="7" t="s">
        <v>22</v>
      </c>
      <c r="E4" s="14">
        <v>37.109</v>
      </c>
      <c r="F4" s="7" t="s">
        <v>23</v>
      </c>
      <c r="G4" s="7" t="s">
        <v>24</v>
      </c>
      <c r="H4" s="7" t="s">
        <v>25</v>
      </c>
      <c r="I4" s="18">
        <v>45440</v>
      </c>
      <c r="J4" s="7" t="s">
        <v>26</v>
      </c>
      <c r="K4" s="9">
        <v>1930</v>
      </c>
      <c r="L4" s="19"/>
    </row>
    <row r="5" s="2" customFormat="1" ht="78" customHeight="1" spans="1:12">
      <c r="A5" s="6">
        <v>3</v>
      </c>
      <c r="B5" s="7" t="s">
        <v>27</v>
      </c>
      <c r="C5" s="7" t="s">
        <v>28</v>
      </c>
      <c r="D5" s="7" t="s">
        <v>29</v>
      </c>
      <c r="E5" s="14">
        <v>2.67168</v>
      </c>
      <c r="F5" s="7" t="s">
        <v>30</v>
      </c>
      <c r="G5" s="7" t="s">
        <v>31</v>
      </c>
      <c r="H5" s="7" t="s">
        <v>32</v>
      </c>
      <c r="I5" s="18">
        <v>45574</v>
      </c>
      <c r="J5" s="7" t="s">
        <v>33</v>
      </c>
      <c r="K5" s="9">
        <v>2258</v>
      </c>
      <c r="L5" s="19"/>
    </row>
    <row r="6" s="2" customFormat="1" ht="78" customHeight="1" spans="1:12">
      <c r="A6" s="6">
        <v>4</v>
      </c>
      <c r="B6" s="7" t="s">
        <v>34</v>
      </c>
      <c r="C6" s="7" t="s">
        <v>35</v>
      </c>
      <c r="D6" s="7">
        <v>69425.415</v>
      </c>
      <c r="E6" s="14">
        <f>69425.415/666.67</f>
        <v>104.137601811991</v>
      </c>
      <c r="F6" s="7" t="s">
        <v>36</v>
      </c>
      <c r="G6" s="7" t="s">
        <v>37</v>
      </c>
      <c r="H6" s="7" t="s">
        <v>38</v>
      </c>
      <c r="I6" s="18">
        <v>45575</v>
      </c>
      <c r="J6" s="7" t="s">
        <v>39</v>
      </c>
      <c r="K6" s="9">
        <v>7151</v>
      </c>
      <c r="L6" s="19"/>
    </row>
    <row r="7" s="2" customFormat="1" ht="78" customHeight="1" spans="1:12">
      <c r="A7" s="6">
        <v>5</v>
      </c>
      <c r="B7" s="7" t="s">
        <v>40</v>
      </c>
      <c r="C7" s="7" t="s">
        <v>41</v>
      </c>
      <c r="D7" s="7" t="s">
        <v>42</v>
      </c>
      <c r="E7" s="14">
        <v>13.879635</v>
      </c>
      <c r="F7" s="7" t="s">
        <v>30</v>
      </c>
      <c r="G7" s="7" t="s">
        <v>43</v>
      </c>
      <c r="H7" s="7" t="s">
        <v>32</v>
      </c>
      <c r="I7" s="18">
        <v>45575</v>
      </c>
      <c r="J7" s="7" t="s">
        <v>39</v>
      </c>
      <c r="K7" s="9">
        <v>8715</v>
      </c>
      <c r="L7" s="19"/>
    </row>
    <row r="8" s="2" customFormat="1" ht="95" customHeight="1" spans="1:12">
      <c r="A8" s="6">
        <v>6</v>
      </c>
      <c r="B8" s="7" t="s">
        <v>44</v>
      </c>
      <c r="C8" s="7" t="s">
        <v>45</v>
      </c>
      <c r="D8" s="7" t="s">
        <v>46</v>
      </c>
      <c r="E8" s="14">
        <f>26335.32/666.67</f>
        <v>39.5027824860876</v>
      </c>
      <c r="F8" s="7" t="s">
        <v>16</v>
      </c>
      <c r="G8" s="7" t="s">
        <v>47</v>
      </c>
      <c r="H8" s="7" t="s">
        <v>48</v>
      </c>
      <c r="I8" s="18">
        <v>45621</v>
      </c>
      <c r="J8" s="7" t="s">
        <v>49</v>
      </c>
      <c r="K8" s="9">
        <v>22399</v>
      </c>
      <c r="L8" s="19"/>
    </row>
    <row r="9" s="2" customFormat="1" ht="70" customHeight="1" spans="1:12">
      <c r="A9" s="6">
        <v>7</v>
      </c>
      <c r="B9" s="8" t="s">
        <v>50</v>
      </c>
      <c r="C9" s="8" t="s">
        <v>51</v>
      </c>
      <c r="D9" s="9" t="s">
        <v>52</v>
      </c>
      <c r="E9" s="14">
        <f>8697.984/666.67</f>
        <v>13.0469107654462</v>
      </c>
      <c r="F9" s="7" t="s">
        <v>53</v>
      </c>
      <c r="G9" s="7" t="s">
        <v>54</v>
      </c>
      <c r="H9" s="8" t="s">
        <v>55</v>
      </c>
      <c r="I9" s="18">
        <v>45621</v>
      </c>
      <c r="J9" s="7" t="s">
        <v>56</v>
      </c>
      <c r="K9" s="9">
        <v>6808</v>
      </c>
      <c r="L9" s="20"/>
    </row>
    <row r="10" s="2" customFormat="1" ht="80" customHeight="1" spans="1:12">
      <c r="A10" s="6">
        <v>8</v>
      </c>
      <c r="B10" s="7" t="s">
        <v>57</v>
      </c>
      <c r="C10" s="7" t="s">
        <v>58</v>
      </c>
      <c r="D10" s="10" t="s">
        <v>59</v>
      </c>
      <c r="E10" s="14">
        <f>16227.03/666.67</f>
        <v>24.3404232978835</v>
      </c>
      <c r="F10" s="7" t="s">
        <v>60</v>
      </c>
      <c r="G10" s="15" t="s">
        <v>61</v>
      </c>
      <c r="H10" s="9" t="s">
        <v>62</v>
      </c>
      <c r="I10" s="18">
        <v>45636</v>
      </c>
      <c r="J10" s="7" t="s">
        <v>63</v>
      </c>
      <c r="K10" s="9">
        <v>10517</v>
      </c>
      <c r="L10" s="20"/>
    </row>
    <row r="11" s="1" customFormat="1" ht="75" customHeight="1" spans="1:12">
      <c r="A11" s="6">
        <v>9</v>
      </c>
      <c r="B11" s="7" t="s">
        <v>64</v>
      </c>
      <c r="C11" s="7" t="s">
        <v>65</v>
      </c>
      <c r="D11" s="10" t="s">
        <v>66</v>
      </c>
      <c r="E11" s="14">
        <f>219337.87/666.67</f>
        <v>329.0051599742</v>
      </c>
      <c r="F11" s="8" t="s">
        <v>67</v>
      </c>
      <c r="G11" s="15" t="s">
        <v>68</v>
      </c>
      <c r="H11" s="9" t="s">
        <v>69</v>
      </c>
      <c r="I11" s="18">
        <v>45636</v>
      </c>
      <c r="J11" s="7" t="s">
        <v>70</v>
      </c>
      <c r="K11" s="9">
        <v>13161</v>
      </c>
      <c r="L11" s="20"/>
    </row>
    <row r="12" s="1" customFormat="1" ht="70" customHeight="1" spans="1:12">
      <c r="A12" s="6">
        <v>10</v>
      </c>
      <c r="B12" s="7" t="s">
        <v>71</v>
      </c>
      <c r="C12" s="7" t="s">
        <v>72</v>
      </c>
      <c r="D12" s="10" t="s">
        <v>73</v>
      </c>
      <c r="E12" s="14">
        <f>100609.148/666.67</f>
        <v>150.912967435163</v>
      </c>
      <c r="F12" s="8" t="s">
        <v>67</v>
      </c>
      <c r="G12" s="15" t="s">
        <v>68</v>
      </c>
      <c r="H12" s="9" t="s">
        <v>69</v>
      </c>
      <c r="I12" s="18">
        <v>45636</v>
      </c>
      <c r="J12" s="7" t="s">
        <v>74</v>
      </c>
      <c r="K12" s="9">
        <v>5997</v>
      </c>
      <c r="L12" s="20"/>
    </row>
    <row r="13" s="1" customFormat="1" ht="57" customHeight="1" spans="1:12">
      <c r="A13" s="6">
        <v>11</v>
      </c>
      <c r="B13" s="7" t="s">
        <v>75</v>
      </c>
      <c r="C13" s="7" t="s">
        <v>76</v>
      </c>
      <c r="D13" s="10" t="s">
        <v>77</v>
      </c>
      <c r="E13" s="14">
        <f>129325.009/666.67</f>
        <v>193.986543567282</v>
      </c>
      <c r="F13" s="8" t="s">
        <v>78</v>
      </c>
      <c r="G13" s="15" t="s">
        <v>79</v>
      </c>
      <c r="H13" s="9" t="s">
        <v>69</v>
      </c>
      <c r="I13" s="18">
        <v>45637</v>
      </c>
      <c r="J13" s="7" t="s">
        <v>80</v>
      </c>
      <c r="K13" s="9">
        <v>7772</v>
      </c>
      <c r="L13" s="9"/>
    </row>
    <row r="14" s="1" customFormat="1" ht="49" customHeight="1" spans="1:12">
      <c r="A14" s="6">
        <v>12</v>
      </c>
      <c r="B14" s="7" t="s">
        <v>81</v>
      </c>
      <c r="C14" s="7" t="s">
        <v>82</v>
      </c>
      <c r="D14" s="10">
        <v>4544.725</v>
      </c>
      <c r="E14" s="14">
        <f>D14/666.67</f>
        <v>6.81705341473293</v>
      </c>
      <c r="F14" s="8" t="s">
        <v>83</v>
      </c>
      <c r="G14" s="15" t="s">
        <v>84</v>
      </c>
      <c r="H14" s="9" t="s">
        <v>85</v>
      </c>
      <c r="I14" s="18">
        <v>45637</v>
      </c>
      <c r="J14" s="7" t="s">
        <v>86</v>
      </c>
      <c r="K14" s="9">
        <v>4363</v>
      </c>
      <c r="L14" s="9"/>
    </row>
    <row r="15" s="1" customFormat="1" ht="61" customHeight="1" spans="1:12">
      <c r="A15" s="6">
        <v>13</v>
      </c>
      <c r="B15" s="7" t="s">
        <v>87</v>
      </c>
      <c r="C15" s="7" t="s">
        <v>88</v>
      </c>
      <c r="D15" s="10" t="s">
        <v>89</v>
      </c>
      <c r="E15" s="16">
        <f>74363.001/666.67</f>
        <v>111.543943780281</v>
      </c>
      <c r="F15" s="9" t="s">
        <v>90</v>
      </c>
      <c r="G15" s="8" t="s">
        <v>91</v>
      </c>
      <c r="H15" s="15" t="s">
        <v>48</v>
      </c>
      <c r="I15" s="18">
        <v>45644</v>
      </c>
      <c r="J15" s="18" t="s">
        <v>92</v>
      </c>
      <c r="K15" s="7">
        <v>44217</v>
      </c>
      <c r="L15" s="9"/>
    </row>
    <row r="16" s="1" customFormat="1" ht="57" spans="1:12">
      <c r="A16" s="6">
        <v>14</v>
      </c>
      <c r="B16" s="7" t="s">
        <v>93</v>
      </c>
      <c r="C16" s="7" t="s">
        <v>94</v>
      </c>
      <c r="D16" s="10" t="s">
        <v>95</v>
      </c>
      <c r="E16" s="16">
        <f>42867.267/666.67</f>
        <v>64.300578997105</v>
      </c>
      <c r="F16" s="9" t="s">
        <v>90</v>
      </c>
      <c r="G16" s="8" t="s">
        <v>91</v>
      </c>
      <c r="H16" s="15" t="s">
        <v>48</v>
      </c>
      <c r="I16" s="18">
        <v>45644</v>
      </c>
      <c r="J16" s="18" t="s">
        <v>96</v>
      </c>
      <c r="K16" s="7">
        <v>28970</v>
      </c>
      <c r="L16" s="9"/>
    </row>
    <row r="17" s="1" customFormat="1" ht="51" customHeight="1" spans="1:12">
      <c r="A17" s="11"/>
      <c r="B17" s="12"/>
      <c r="C17" s="12"/>
      <c r="D17" s="12"/>
      <c r="E17" s="17">
        <f>SUM(E3:E16)</f>
        <v>1124.95228053017</v>
      </c>
      <c r="F17" s="12"/>
      <c r="G17" s="12"/>
      <c r="H17" s="12"/>
      <c r="I17" s="12"/>
      <c r="J17" s="12"/>
      <c r="K17" s="21">
        <f>SUM(K3:K16)</f>
        <v>192025</v>
      </c>
      <c r="L17" s="22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2023-05-12T19:15:00Z</dcterms:created>
  <dcterms:modified xsi:type="dcterms:W3CDTF">2024-12-31T17:04:16Z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62CC7337B90A41B696AC07E8039204F6_12</vt:lpwstr>
  </property>
</Properties>
</file>